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21" i="24" l="1"/>
  <c r="C20" i="24"/>
  <c r="C14" i="24"/>
  <c r="C15" i="24"/>
  <c r="C13" i="24"/>
  <c r="C9" i="24"/>
  <c r="C8" i="24"/>
  <c r="C11" i="24" s="1"/>
  <c r="C6" i="24"/>
  <c r="B44" i="23"/>
  <c r="C26" i="24"/>
  <c r="C17" i="24"/>
  <c r="B47" i="23" l="1"/>
  <c r="E23" i="23"/>
  <c r="E22" i="23"/>
  <c r="E26" i="23" s="1"/>
  <c r="B48" i="23" s="1"/>
  <c r="B49" i="23" l="1"/>
  <c r="B47" i="22"/>
  <c r="B44" i="22"/>
  <c r="B47" i="21" l="1"/>
  <c r="E23" i="22" l="1"/>
  <c r="E22" i="22"/>
  <c r="E26" i="22" s="1"/>
  <c r="B48" i="22" s="1"/>
  <c r="B49" i="22" s="1"/>
  <c r="E23" i="21"/>
  <c r="E22" i="21"/>
  <c r="E26" i="21" s="1"/>
  <c r="B48" i="21" s="1"/>
  <c r="E23" i="20" l="1"/>
  <c r="E22" i="20"/>
  <c r="E26" i="20" s="1"/>
  <c r="B48" i="20" s="1"/>
  <c r="B49" i="20" s="1"/>
  <c r="B44" i="21" s="1"/>
  <c r="B49" i="21" s="1"/>
</calcChain>
</file>

<file path=xl/sharedStrings.xml><?xml version="1.0" encoding="utf-8"?>
<sst xmlns="http://schemas.openxmlformats.org/spreadsheetml/2006/main" count="248" uniqueCount="89">
  <si>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</si>
  <si>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</si>
  <si>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</si>
  <si>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</si>
  <si>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</si>
  <si>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</si>
  <si>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</si>
  <si>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</si>
  <si>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</si>
  <si>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</si>
  <si>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</si>
  <si>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</si>
  <si>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</si>
  <si>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</si>
  <si>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</si>
  <si>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</si>
  <si>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</si>
  <si>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</si>
  <si>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</si>
  <si>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</si>
  <si>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</si>
  <si>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</si>
  <si>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</si>
  <si>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</si>
  <si>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</si>
  <si>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</si>
  <si>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48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</si>
  <si>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</si>
  <si>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</si>
  <si>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Шариповой Натальи Александровны </t>
    </r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</si>
  <si>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</si>
  <si>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</si>
  <si>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</si>
  <si>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Шариповой Н.А.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</si>
  <si>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</si>
  <si>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</si>
  <si>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</si>
  <si>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</si>
  <si>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- 308,7м2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</si>
  <si>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</si>
  <si>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</si>
  <si>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</si>
  <si>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</si>
  <si>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</si>
  <si>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 18753,57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</si>
  <si>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</si>
  <si>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</si>
  <si>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</si>
  <si>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семнадцать тысяч сто шестьдесят рублей 63 копейки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</si>
  <si>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</si>
  <si>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</si>
  <si>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за 2 квартал 2023 года</t>
  </si>
  <si>
    <t>"30" 06  2023 г.</t>
  </si>
  <si>
    <t>2 квартал</t>
  </si>
  <si>
    <t xml:space="preserve">           2. Всего за период с "01" 04 2023 г. по "30" 06 2023 г. выполнено работ (оказано услуг) на общую сумму семнадцать тысяч сто шестьдесят рублей 63 копейки</t>
  </si>
  <si>
    <t>за 3 квартал 2023 года</t>
  </si>
  <si>
    <t>"30" 09  2023 г.</t>
  </si>
  <si>
    <t>3 квартал</t>
  </si>
  <si>
    <t xml:space="preserve">           2. Всего за период с "01" 07 2023 г. по "30" 09 2023 г. выполнено работ (оказано услуг) на общую сумму восемнадцать тысяч двести девяносто девять рублей 74 копейки</t>
  </si>
  <si>
    <t>Предъявлено населению  20985,42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</si>
  <si>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</si>
  <si>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</si>
  <si>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</si>
  <si>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</si>
  <si>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</si>
  <si>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</si>
  <si>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</si>
  <si>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</si>
  <si>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</si>
  <si>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</si>
  <si>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</si>
  <si>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</si>
  <si>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</si>
  <si>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</si>
  <si>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</si>
  <si>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</si>
  <si>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</si>
  <si>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</si>
  <si>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</si>
  <si>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</si>
  <si>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</si>
  <si>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</si>
  <si>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</si>
  <si>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</si>
  <si>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Пролетарская, д. 104</t>
  </si>
  <si>
    <t>за 4 квартал 2023 года</t>
  </si>
  <si>
    <t>31.12.2023 г.</t>
  </si>
  <si>
    <t>4 квартал</t>
  </si>
  <si>
    <t>Начислено всего 79477,98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</si>
</sst>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5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2" fontId="4" fillId="0" borderId="0" xfId="1" applyNumberFormat="1" applyFont="1"/>
    <xf numFmtId="0" fontId="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6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5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9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45</v>
      </c>
      <c r="B3" s="37"/>
      <c r="C3" s="37"/>
      <c r="D3" s="37"/>
      <c r="E3" s="37"/>
    </row>
    <row r="4" spans="1:5" s="1" customFormat="1" ht="15.75" x14ac:dyDescent="0.25">
      <c r="A4" s="21" t="s">
        <v>13</v>
      </c>
      <c r="B4" s="4"/>
      <c r="C4" s="4"/>
      <c r="D4" s="38" t="s">
        <v>46</v>
      </c>
      <c r="E4" s="38"/>
    </row>
    <row r="5" spans="1:5" x14ac:dyDescent="0.25">
      <c r="A5" s="26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29</v>
      </c>
      <c r="B9" s="39"/>
      <c r="C9" s="39"/>
      <c r="D9" s="39"/>
      <c r="E9" s="39"/>
    </row>
    <row r="10" spans="1:5" ht="24.6" customHeight="1" x14ac:dyDescent="0.25">
      <c r="A10" s="42" t="s">
        <v>14</v>
      </c>
      <c r="B10" s="43"/>
      <c r="C10" s="43"/>
      <c r="D10" s="43"/>
      <c r="E10" s="43"/>
    </row>
    <row r="11" spans="1:5" ht="33" customHeight="1" x14ac:dyDescent="0.25">
      <c r="A11" s="39" t="s">
        <v>26</v>
      </c>
      <c r="B11" s="39"/>
      <c r="C11" s="39"/>
      <c r="D11" s="39"/>
      <c r="E11" s="39"/>
    </row>
    <row r="12" spans="1:5" x14ac:dyDescent="0.25">
      <c r="A12" s="41" t="s">
        <v>15</v>
      </c>
      <c r="B12" s="44"/>
      <c r="C12" s="44"/>
      <c r="D12" s="44"/>
      <c r="E12" s="44"/>
    </row>
    <row r="13" spans="1:5" ht="18" customHeight="1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47</v>
      </c>
      <c r="B15" s="39"/>
      <c r="C15" s="39"/>
      <c r="D15" s="39"/>
      <c r="E15" s="39"/>
    </row>
    <row r="16" spans="1:5" ht="10.5" customHeight="1" x14ac:dyDescent="0.25">
      <c r="A16" s="41" t="s">
        <v>16</v>
      </c>
      <c r="B16" s="44"/>
      <c r="C16" s="44"/>
      <c r="D16" s="44"/>
      <c r="E16" s="44"/>
    </row>
    <row r="17" spans="1:7" ht="30.75" customHeight="1" x14ac:dyDescent="0.25">
      <c r="A17" s="39" t="s">
        <v>17</v>
      </c>
      <c r="B17" s="39"/>
      <c r="C17" s="39"/>
      <c r="D17" s="39"/>
      <c r="E17" s="39"/>
    </row>
    <row r="18" spans="1:7" ht="63.75" customHeight="1" x14ac:dyDescent="0.25">
      <c r="A18" s="39" t="s">
        <v>27</v>
      </c>
      <c r="B18" s="39"/>
      <c r="C18" s="39"/>
      <c r="D18" s="39"/>
      <c r="E18" s="39"/>
    </row>
    <row r="19" spans="1:7" ht="33.75" customHeight="1" x14ac:dyDescent="0.25">
      <c r="A19" s="40" t="s">
        <v>28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14.63</v>
      </c>
      <c r="E22" s="8">
        <f>D22*F20*G20</f>
        <v>13548.843000000001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3.9</v>
      </c>
      <c r="E23" s="8">
        <f>D23*F20*G20</f>
        <v>3611.7899999999995</v>
      </c>
    </row>
    <row r="24" spans="1:7" x14ac:dyDescent="0.25">
      <c r="A24" s="7" t="s">
        <v>30</v>
      </c>
      <c r="B24" s="9" t="s">
        <v>31</v>
      </c>
      <c r="C24" s="3" t="s">
        <v>32</v>
      </c>
      <c r="D24" s="3"/>
      <c r="E24" s="8">
        <v>0</v>
      </c>
    </row>
    <row r="25" spans="1:7" x14ac:dyDescent="0.25">
      <c r="A25" s="20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17160.633000000002</v>
      </c>
    </row>
    <row r="28" spans="1:7" ht="29.25" customHeight="1" x14ac:dyDescent="0.25">
      <c r="A28" s="46" t="s">
        <v>48</v>
      </c>
      <c r="B28" s="46"/>
      <c r="C28" s="46"/>
      <c r="D28" s="46"/>
      <c r="E28" s="46"/>
    </row>
    <row r="29" spans="1:7" ht="32.2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34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5"/>
    </row>
    <row r="36" spans="1:5" x14ac:dyDescent="0.25">
      <c r="B36" s="45" t="s">
        <v>19</v>
      </c>
      <c r="C36" s="45"/>
      <c r="D36" s="45"/>
      <c r="E36" s="6" t="s">
        <v>6</v>
      </c>
    </row>
    <row r="37" spans="1:5" x14ac:dyDescent="0.25">
      <c r="A37" s="25"/>
      <c r="B37" s="25"/>
      <c r="C37" s="25"/>
      <c r="D37" s="25"/>
      <c r="E37" s="25"/>
    </row>
    <row r="38" spans="1:5" x14ac:dyDescent="0.25">
      <c r="A38" s="49" t="s">
        <v>33</v>
      </c>
      <c r="B38" s="49"/>
      <c r="C38" s="49"/>
      <c r="D38" s="49"/>
      <c r="E38" s="5"/>
    </row>
    <row r="39" spans="1:5" x14ac:dyDescent="0.25">
      <c r="B39" s="45" t="s">
        <v>19</v>
      </c>
      <c r="C39" s="45"/>
      <c r="D39" s="45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2">
        <v>14754.72</v>
      </c>
    </row>
    <row r="45" spans="1:5" ht="31.5" x14ac:dyDescent="0.25">
      <c r="A45" s="17" t="s">
        <v>44</v>
      </c>
      <c r="B45" s="18"/>
    </row>
    <row r="46" spans="1:5" x14ac:dyDescent="0.25">
      <c r="A46" s="2" t="s">
        <v>36</v>
      </c>
      <c r="B46" s="23">
        <v>16165.62</v>
      </c>
    </row>
    <row r="47" spans="1:5" x14ac:dyDescent="0.25">
      <c r="A47" s="2" t="s">
        <v>50</v>
      </c>
      <c r="B47" s="23">
        <v>1350</v>
      </c>
    </row>
    <row r="48" spans="1:5" ht="30" x14ac:dyDescent="0.25">
      <c r="A48" s="24" t="s">
        <v>39</v>
      </c>
      <c r="B48" s="23">
        <f>E26</f>
        <v>17160.633000000002</v>
      </c>
    </row>
    <row r="49" spans="1:2" x14ac:dyDescent="0.25">
      <c r="A49" s="15" t="s">
        <v>37</v>
      </c>
      <c r="B49" s="22">
        <f>B44+B46+B47-B48</f>
        <v>15109.706999999999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0" zoomScaleSheetLayoutView="100" workbookViewId="0">
      <selection activeCell="B44" sqref="B44: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9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51</v>
      </c>
      <c r="B3" s="37"/>
      <c r="C3" s="37"/>
      <c r="D3" s="37"/>
      <c r="E3" s="37"/>
    </row>
    <row r="4" spans="1:5" s="1" customFormat="1" ht="15.75" x14ac:dyDescent="0.25">
      <c r="A4" s="21" t="s">
        <v>13</v>
      </c>
      <c r="B4" s="4"/>
      <c r="C4" s="4"/>
      <c r="D4" s="38" t="s">
        <v>52</v>
      </c>
      <c r="E4" s="38"/>
    </row>
    <row r="5" spans="1:5" x14ac:dyDescent="0.25">
      <c r="A5" s="29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29</v>
      </c>
      <c r="B9" s="39"/>
      <c r="C9" s="39"/>
      <c r="D9" s="39"/>
      <c r="E9" s="39"/>
    </row>
    <row r="10" spans="1:5" ht="24.6" customHeight="1" x14ac:dyDescent="0.25">
      <c r="A10" s="42" t="s">
        <v>14</v>
      </c>
      <c r="B10" s="43"/>
      <c r="C10" s="43"/>
      <c r="D10" s="43"/>
      <c r="E10" s="43"/>
    </row>
    <row r="11" spans="1:5" ht="33" customHeight="1" x14ac:dyDescent="0.25">
      <c r="A11" s="39" t="s">
        <v>26</v>
      </c>
      <c r="B11" s="39"/>
      <c r="C11" s="39"/>
      <c r="D11" s="39"/>
      <c r="E11" s="39"/>
    </row>
    <row r="12" spans="1:5" x14ac:dyDescent="0.25">
      <c r="A12" s="41" t="s">
        <v>15</v>
      </c>
      <c r="B12" s="44"/>
      <c r="C12" s="44"/>
      <c r="D12" s="44"/>
      <c r="E12" s="44"/>
    </row>
    <row r="13" spans="1:5" ht="18" customHeight="1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47</v>
      </c>
      <c r="B15" s="39"/>
      <c r="C15" s="39"/>
      <c r="D15" s="39"/>
      <c r="E15" s="39"/>
    </row>
    <row r="16" spans="1:5" ht="10.5" customHeight="1" x14ac:dyDescent="0.25">
      <c r="A16" s="41" t="s">
        <v>16</v>
      </c>
      <c r="B16" s="44"/>
      <c r="C16" s="44"/>
      <c r="D16" s="44"/>
      <c r="E16" s="44"/>
    </row>
    <row r="17" spans="1:7" ht="30.75" customHeight="1" x14ac:dyDescent="0.25">
      <c r="A17" s="39" t="s">
        <v>17</v>
      </c>
      <c r="B17" s="39"/>
      <c r="C17" s="39"/>
      <c r="D17" s="39"/>
      <c r="E17" s="39"/>
    </row>
    <row r="18" spans="1:7" ht="63.75" customHeight="1" x14ac:dyDescent="0.25">
      <c r="A18" s="39" t="s">
        <v>27</v>
      </c>
      <c r="B18" s="39"/>
      <c r="C18" s="39"/>
      <c r="D18" s="39"/>
      <c r="E18" s="39"/>
    </row>
    <row r="19" spans="1:7" ht="33.75" customHeight="1" x14ac:dyDescent="0.25">
      <c r="A19" s="40" t="s">
        <v>28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14.63</v>
      </c>
      <c r="E22" s="8">
        <f>D22*F20*G20</f>
        <v>13548.843000000001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3.9</v>
      </c>
      <c r="E23" s="8">
        <f>D23*F20*G20</f>
        <v>3611.7899999999995</v>
      </c>
    </row>
    <row r="24" spans="1:7" x14ac:dyDescent="0.25">
      <c r="A24" s="7" t="s">
        <v>30</v>
      </c>
      <c r="B24" s="9" t="s">
        <v>53</v>
      </c>
      <c r="C24" s="3" t="s">
        <v>32</v>
      </c>
      <c r="D24" s="3"/>
      <c r="E24" s="8">
        <v>0</v>
      </c>
    </row>
    <row r="25" spans="1:7" x14ac:dyDescent="0.25">
      <c r="A25" s="20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17160.633000000002</v>
      </c>
    </row>
    <row r="28" spans="1:7" ht="29.25" customHeight="1" x14ac:dyDescent="0.25">
      <c r="A28" s="46" t="s">
        <v>54</v>
      </c>
      <c r="B28" s="46"/>
      <c r="C28" s="46"/>
      <c r="D28" s="46"/>
      <c r="E28" s="46"/>
    </row>
    <row r="29" spans="1:7" ht="32.2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34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5"/>
    </row>
    <row r="36" spans="1:5" x14ac:dyDescent="0.25">
      <c r="B36" s="45" t="s">
        <v>19</v>
      </c>
      <c r="C36" s="45"/>
      <c r="D36" s="45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9" t="s">
        <v>33</v>
      </c>
      <c r="B38" s="49"/>
      <c r="C38" s="49"/>
      <c r="D38" s="49"/>
      <c r="E38" s="5"/>
    </row>
    <row r="39" spans="1:5" x14ac:dyDescent="0.25">
      <c r="B39" s="45" t="s">
        <v>19</v>
      </c>
      <c r="C39" s="45"/>
      <c r="D39" s="45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2">
        <f>'1кв'!B49</f>
        <v>15109.706999999999</v>
      </c>
    </row>
    <row r="45" spans="1:5" ht="31.5" x14ac:dyDescent="0.25">
      <c r="A45" s="17" t="s">
        <v>44</v>
      </c>
      <c r="B45" s="18"/>
    </row>
    <row r="46" spans="1:5" x14ac:dyDescent="0.25">
      <c r="A46" s="2" t="s">
        <v>36</v>
      </c>
      <c r="B46" s="23">
        <v>23066.82</v>
      </c>
    </row>
    <row r="47" spans="1:5" x14ac:dyDescent="0.25">
      <c r="A47" s="2" t="s">
        <v>50</v>
      </c>
      <c r="B47" s="23">
        <f>150*3</f>
        <v>450</v>
      </c>
    </row>
    <row r="48" spans="1:5" ht="30" x14ac:dyDescent="0.25">
      <c r="A48" s="27" t="s">
        <v>39</v>
      </c>
      <c r="B48" s="23">
        <f>E26</f>
        <v>17160.633000000002</v>
      </c>
    </row>
    <row r="49" spans="1:2" x14ac:dyDescent="0.25">
      <c r="A49" s="15" t="s">
        <v>37</v>
      </c>
      <c r="B49" s="22">
        <f>B44+B46+B47-B48</f>
        <v>21465.894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9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55</v>
      </c>
      <c r="B3" s="37"/>
      <c r="C3" s="37"/>
      <c r="D3" s="37"/>
      <c r="E3" s="37"/>
    </row>
    <row r="4" spans="1:5" s="1" customFormat="1" ht="15.75" x14ac:dyDescent="0.25">
      <c r="A4" s="21" t="s">
        <v>13</v>
      </c>
      <c r="B4" s="4"/>
      <c r="C4" s="4"/>
      <c r="D4" s="38" t="s">
        <v>56</v>
      </c>
      <c r="E4" s="38"/>
    </row>
    <row r="5" spans="1:5" x14ac:dyDescent="0.25">
      <c r="A5" s="29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29</v>
      </c>
      <c r="B9" s="39"/>
      <c r="C9" s="39"/>
      <c r="D9" s="39"/>
      <c r="E9" s="39"/>
    </row>
    <row r="10" spans="1:5" ht="24.6" customHeight="1" x14ac:dyDescent="0.25">
      <c r="A10" s="42" t="s">
        <v>14</v>
      </c>
      <c r="B10" s="43"/>
      <c r="C10" s="43"/>
      <c r="D10" s="43"/>
      <c r="E10" s="43"/>
    </row>
    <row r="11" spans="1:5" ht="33" customHeight="1" x14ac:dyDescent="0.25">
      <c r="A11" s="39" t="s">
        <v>26</v>
      </c>
      <c r="B11" s="39"/>
      <c r="C11" s="39"/>
      <c r="D11" s="39"/>
      <c r="E11" s="39"/>
    </row>
    <row r="12" spans="1:5" x14ac:dyDescent="0.25">
      <c r="A12" s="41" t="s">
        <v>15</v>
      </c>
      <c r="B12" s="44"/>
      <c r="C12" s="44"/>
      <c r="D12" s="44"/>
      <c r="E12" s="44"/>
    </row>
    <row r="13" spans="1:5" ht="18" customHeight="1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47</v>
      </c>
      <c r="B15" s="39"/>
      <c r="C15" s="39"/>
      <c r="D15" s="39"/>
      <c r="E15" s="39"/>
    </row>
    <row r="16" spans="1:5" ht="10.5" customHeight="1" x14ac:dyDescent="0.25">
      <c r="A16" s="41" t="s">
        <v>16</v>
      </c>
      <c r="B16" s="44"/>
      <c r="C16" s="44"/>
      <c r="D16" s="44"/>
      <c r="E16" s="44"/>
    </row>
    <row r="17" spans="1:7" ht="30.75" customHeight="1" x14ac:dyDescent="0.25">
      <c r="A17" s="39" t="s">
        <v>17</v>
      </c>
      <c r="B17" s="39"/>
      <c r="C17" s="39"/>
      <c r="D17" s="39"/>
      <c r="E17" s="39"/>
    </row>
    <row r="18" spans="1:7" ht="63.75" customHeight="1" x14ac:dyDescent="0.25">
      <c r="A18" s="39" t="s">
        <v>27</v>
      </c>
      <c r="B18" s="39"/>
      <c r="C18" s="39"/>
      <c r="D18" s="39"/>
      <c r="E18" s="39"/>
    </row>
    <row r="19" spans="1:7" ht="33.75" customHeight="1" x14ac:dyDescent="0.25">
      <c r="A19" s="40" t="s">
        <v>28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15.4</v>
      </c>
      <c r="E22" s="8">
        <f>D22*F20*G20</f>
        <v>14261.939999999999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4037.7960000000003</v>
      </c>
    </row>
    <row r="24" spans="1:7" x14ac:dyDescent="0.25">
      <c r="A24" s="7" t="s">
        <v>30</v>
      </c>
      <c r="B24" s="9" t="s">
        <v>57</v>
      </c>
      <c r="C24" s="3" t="s">
        <v>32</v>
      </c>
      <c r="D24" s="3"/>
      <c r="E24" s="8">
        <v>0</v>
      </c>
    </row>
    <row r="25" spans="1:7" x14ac:dyDescent="0.25">
      <c r="A25" s="20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18299.735999999997</v>
      </c>
    </row>
    <row r="28" spans="1:7" ht="29.25" customHeight="1" x14ac:dyDescent="0.25">
      <c r="A28" s="46" t="s">
        <v>58</v>
      </c>
      <c r="B28" s="46"/>
      <c r="C28" s="46"/>
      <c r="D28" s="46"/>
      <c r="E28" s="46"/>
    </row>
    <row r="29" spans="1:7" ht="32.2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34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5"/>
    </row>
    <row r="36" spans="1:5" x14ac:dyDescent="0.25">
      <c r="B36" s="45" t="s">
        <v>19</v>
      </c>
      <c r="C36" s="45"/>
      <c r="D36" s="45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49" t="s">
        <v>33</v>
      </c>
      <c r="B38" s="49"/>
      <c r="C38" s="49"/>
      <c r="D38" s="49"/>
      <c r="E38" s="5"/>
    </row>
    <row r="39" spans="1:5" x14ac:dyDescent="0.25">
      <c r="B39" s="45" t="s">
        <v>19</v>
      </c>
      <c r="C39" s="45"/>
      <c r="D39" s="45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2">
        <f>'2кв'!B49</f>
        <v>21465.894</v>
      </c>
    </row>
    <row r="45" spans="1:5" ht="31.5" x14ac:dyDescent="0.25">
      <c r="A45" s="17" t="s">
        <v>59</v>
      </c>
      <c r="B45" s="18"/>
    </row>
    <row r="46" spans="1:5" x14ac:dyDescent="0.25">
      <c r="A46" s="2" t="s">
        <v>36</v>
      </c>
      <c r="B46" s="23">
        <v>18345.169999999998</v>
      </c>
    </row>
    <row r="47" spans="1:5" x14ac:dyDescent="0.25">
      <c r="A47" s="2" t="s">
        <v>50</v>
      </c>
      <c r="B47" s="23">
        <f>150*3</f>
        <v>450</v>
      </c>
    </row>
    <row r="48" spans="1:5" ht="30" x14ac:dyDescent="0.25">
      <c r="A48" s="27" t="s">
        <v>39</v>
      </c>
      <c r="B48" s="23">
        <f>E26</f>
        <v>18299.735999999997</v>
      </c>
    </row>
    <row r="49" spans="1:2" x14ac:dyDescent="0.25">
      <c r="A49" s="15" t="s">
        <v>37</v>
      </c>
      <c r="B49" s="22">
        <f>B44+B46+B47-B48</f>
        <v>21961.328000000001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9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85</v>
      </c>
      <c r="B3" s="37"/>
      <c r="C3" s="37"/>
      <c r="D3" s="37"/>
      <c r="E3" s="37"/>
    </row>
    <row r="4" spans="1:5" s="1" customFormat="1" ht="15.75" x14ac:dyDescent="0.25">
      <c r="A4" s="21" t="s">
        <v>13</v>
      </c>
      <c r="B4" s="4"/>
      <c r="C4" s="4"/>
      <c r="D4" s="78"/>
      <c r="E4" s="78" t="s">
        <v>86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29</v>
      </c>
      <c r="B9" s="39"/>
      <c r="C9" s="39"/>
      <c r="D9" s="39"/>
      <c r="E9" s="39"/>
    </row>
    <row r="10" spans="1:5" ht="24.6" customHeight="1" x14ac:dyDescent="0.25">
      <c r="A10" s="42" t="s">
        <v>14</v>
      </c>
      <c r="B10" s="43"/>
      <c r="C10" s="43"/>
      <c r="D10" s="43"/>
      <c r="E10" s="43"/>
    </row>
    <row r="11" spans="1:5" ht="33" customHeight="1" x14ac:dyDescent="0.25">
      <c r="A11" s="39" t="s">
        <v>26</v>
      </c>
      <c r="B11" s="39"/>
      <c r="C11" s="39"/>
      <c r="D11" s="39"/>
      <c r="E11" s="39"/>
    </row>
    <row r="12" spans="1:5" x14ac:dyDescent="0.25">
      <c r="A12" s="41" t="s">
        <v>15</v>
      </c>
      <c r="B12" s="44"/>
      <c r="C12" s="44"/>
      <c r="D12" s="44"/>
      <c r="E12" s="44"/>
    </row>
    <row r="13" spans="1:5" ht="18" customHeight="1" x14ac:dyDescent="0.25">
      <c r="A13" s="39" t="s">
        <v>22</v>
      </c>
      <c r="B13" s="39"/>
      <c r="C13" s="39"/>
      <c r="D13" s="39"/>
      <c r="E13" s="39"/>
    </row>
    <row r="14" spans="1:5" ht="11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47</v>
      </c>
      <c r="B15" s="39"/>
      <c r="C15" s="39"/>
      <c r="D15" s="39"/>
      <c r="E15" s="39"/>
    </row>
    <row r="16" spans="1:5" ht="10.5" customHeight="1" x14ac:dyDescent="0.25">
      <c r="A16" s="41" t="s">
        <v>16</v>
      </c>
      <c r="B16" s="44"/>
      <c r="C16" s="44"/>
      <c r="D16" s="44"/>
      <c r="E16" s="44"/>
    </row>
    <row r="17" spans="1:7" ht="30.75" customHeight="1" x14ac:dyDescent="0.25">
      <c r="A17" s="39" t="s">
        <v>17</v>
      </c>
      <c r="B17" s="39"/>
      <c r="C17" s="39"/>
      <c r="D17" s="39"/>
      <c r="E17" s="39"/>
    </row>
    <row r="18" spans="1:7" ht="63.75" customHeight="1" x14ac:dyDescent="0.25">
      <c r="A18" s="39" t="s">
        <v>27</v>
      </c>
      <c r="B18" s="39"/>
      <c r="C18" s="39"/>
      <c r="D18" s="39"/>
      <c r="E18" s="39"/>
    </row>
    <row r="19" spans="1:7" ht="33.75" customHeight="1" x14ac:dyDescent="0.25">
      <c r="A19" s="40" t="s">
        <v>28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15.4</v>
      </c>
      <c r="E22" s="8">
        <f>D22*F20*G20</f>
        <v>14261.939999999999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4037.7960000000003</v>
      </c>
    </row>
    <row r="24" spans="1:7" x14ac:dyDescent="0.25">
      <c r="A24" s="7" t="s">
        <v>30</v>
      </c>
      <c r="B24" s="9" t="s">
        <v>87</v>
      </c>
      <c r="C24" s="3" t="s">
        <v>32</v>
      </c>
      <c r="D24" s="3"/>
      <c r="E24" s="8">
        <v>0</v>
      </c>
    </row>
    <row r="25" spans="1:7" x14ac:dyDescent="0.25">
      <c r="A25" s="20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18299.735999999997</v>
      </c>
    </row>
    <row r="28" spans="1:7" ht="29.25" customHeight="1" x14ac:dyDescent="0.25">
      <c r="A28" s="46" t="s">
        <v>58</v>
      </c>
      <c r="B28" s="46"/>
      <c r="C28" s="46"/>
      <c r="D28" s="46"/>
      <c r="E28" s="46"/>
    </row>
    <row r="29" spans="1:7" ht="32.25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0" customHeight="1" x14ac:dyDescent="0.25">
      <c r="A31" s="39" t="s">
        <v>34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18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5"/>
    </row>
    <row r="36" spans="1:5" x14ac:dyDescent="0.25">
      <c r="B36" s="45" t="s">
        <v>19</v>
      </c>
      <c r="C36" s="45"/>
      <c r="D36" s="45"/>
      <c r="E36" s="6" t="s">
        <v>6</v>
      </c>
    </row>
    <row r="37" spans="1:5" x14ac:dyDescent="0.25">
      <c r="A37" s="31"/>
      <c r="B37" s="31"/>
      <c r="C37" s="31"/>
      <c r="D37" s="31"/>
      <c r="E37" s="31"/>
    </row>
    <row r="38" spans="1:5" x14ac:dyDescent="0.25">
      <c r="A38" s="49" t="s">
        <v>33</v>
      </c>
      <c r="B38" s="49"/>
      <c r="C38" s="49"/>
      <c r="D38" s="49"/>
      <c r="E38" s="5"/>
    </row>
    <row r="39" spans="1:5" x14ac:dyDescent="0.25">
      <c r="B39" s="45" t="s">
        <v>19</v>
      </c>
      <c r="C39" s="45"/>
      <c r="D39" s="45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2">
        <f>'3кв'!B49</f>
        <v>21961.328000000001</v>
      </c>
    </row>
    <row r="45" spans="1:5" ht="31.5" x14ac:dyDescent="0.25">
      <c r="A45" s="17" t="s">
        <v>59</v>
      </c>
      <c r="B45" s="18"/>
    </row>
    <row r="46" spans="1:5" x14ac:dyDescent="0.25">
      <c r="A46" s="2" t="s">
        <v>36</v>
      </c>
      <c r="B46" s="23">
        <v>22881.72</v>
      </c>
    </row>
    <row r="47" spans="1:5" x14ac:dyDescent="0.25">
      <c r="A47" s="2" t="s">
        <v>50</v>
      </c>
      <c r="B47" s="23">
        <f>150*3</f>
        <v>450</v>
      </c>
    </row>
    <row r="48" spans="1:5" ht="30" x14ac:dyDescent="0.25">
      <c r="A48" s="30" t="s">
        <v>39</v>
      </c>
      <c r="B48" s="23">
        <f>E26</f>
        <v>18299.735999999997</v>
      </c>
    </row>
    <row r="49" spans="1:2" x14ac:dyDescent="0.25">
      <c r="A49" s="15" t="s">
        <v>37</v>
      </c>
      <c r="B49" s="22">
        <f>B44+B46+B47-B48</f>
        <v>26993.312000000005</v>
      </c>
    </row>
  </sheetData>
  <mergeCells count="29">
    <mergeCell ref="A33:E33"/>
    <mergeCell ref="A34:E34"/>
    <mergeCell ref="A35:D35"/>
    <mergeCell ref="B36:D36"/>
    <mergeCell ref="A38:D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9" zoomScaleSheetLayoutView="100" workbookViewId="0">
      <selection activeCell="C22" sqref="C22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0" t="s">
        <v>60</v>
      </c>
      <c r="B1" s="50"/>
      <c r="C1" s="50"/>
      <c r="D1" s="51"/>
    </row>
    <row r="2" spans="1:5" ht="15.75" x14ac:dyDescent="0.25">
      <c r="A2" s="52" t="s">
        <v>61</v>
      </c>
      <c r="B2" s="52"/>
      <c r="C2" s="52"/>
      <c r="D2" s="53"/>
    </row>
    <row r="3" spans="1:5" ht="15.75" x14ac:dyDescent="0.25">
      <c r="A3" s="52" t="s">
        <v>62</v>
      </c>
      <c r="B3" s="52"/>
      <c r="C3" s="52"/>
      <c r="D3" s="53"/>
    </row>
    <row r="4" spans="1:5" ht="15.75" x14ac:dyDescent="0.25">
      <c r="A4" s="50" t="s">
        <v>84</v>
      </c>
      <c r="B4" s="50"/>
      <c r="C4" s="50"/>
      <c r="D4" s="51"/>
    </row>
    <row r="5" spans="1:5" ht="15.75" x14ac:dyDescent="0.25">
      <c r="A5" s="54"/>
      <c r="B5" s="54"/>
      <c r="C5" s="54"/>
      <c r="D5" s="1"/>
    </row>
    <row r="6" spans="1:5" ht="15.75" x14ac:dyDescent="0.25">
      <c r="A6" s="53"/>
      <c r="B6" s="55" t="s">
        <v>63</v>
      </c>
      <c r="C6" s="56">
        <f>'1кв'!B44</f>
        <v>14754.72</v>
      </c>
      <c r="D6" s="57"/>
    </row>
    <row r="7" spans="1:5" ht="15.75" x14ac:dyDescent="0.25">
      <c r="A7" s="58" t="s">
        <v>64</v>
      </c>
      <c r="B7" s="55" t="s">
        <v>88</v>
      </c>
      <c r="C7" s="56"/>
      <c r="D7" s="57"/>
    </row>
    <row r="8" spans="1:5" ht="15.75" x14ac:dyDescent="0.25">
      <c r="B8" s="59" t="s">
        <v>65</v>
      </c>
      <c r="C8" s="60">
        <f>'1кв'!B46+'2кв'!B46+'3кв'!B46+'4кв'!B46</f>
        <v>80459.33</v>
      </c>
      <c r="D8" s="61"/>
    </row>
    <row r="9" spans="1:5" ht="30" x14ac:dyDescent="0.25">
      <c r="B9" s="19" t="s">
        <v>66</v>
      </c>
      <c r="C9" s="60">
        <f>'1кв'!B47+'2кв'!B47+'3кв'!B47+'4кв'!B47</f>
        <v>2700</v>
      </c>
      <c r="D9" s="61"/>
    </row>
    <row r="10" spans="1:5" x14ac:dyDescent="0.25">
      <c r="B10" s="19"/>
      <c r="C10" s="60"/>
      <c r="D10" s="61"/>
    </row>
    <row r="11" spans="1:5" ht="15.75" x14ac:dyDescent="0.25">
      <c r="A11" s="62"/>
      <c r="B11" s="59" t="s">
        <v>67</v>
      </c>
      <c r="C11" s="63">
        <f>SUM(C8:C10)</f>
        <v>83159.33</v>
      </c>
      <c r="D11" s="57"/>
    </row>
    <row r="12" spans="1:5" ht="15.75" x14ac:dyDescent="0.25">
      <c r="A12" s="1"/>
      <c r="B12" s="64"/>
      <c r="C12" s="65"/>
      <c r="D12" s="66"/>
    </row>
    <row r="13" spans="1:5" ht="15.75" x14ac:dyDescent="0.25">
      <c r="A13" s="67" t="s">
        <v>68</v>
      </c>
      <c r="B13" s="68" t="s">
        <v>69</v>
      </c>
      <c r="C13" s="60">
        <f>'1кв'!E22+'2кв'!E22+'3кв'!E22+'4кв'!E22</f>
        <v>55621.566000000006</v>
      </c>
      <c r="D13" s="66"/>
    </row>
    <row r="14" spans="1:5" ht="15.75" x14ac:dyDescent="0.25">
      <c r="A14" s="67"/>
      <c r="B14" s="7" t="s">
        <v>40</v>
      </c>
      <c r="C14" s="60">
        <f>'1кв'!E23+'2кв'!E23+'3кв'!E23+'4кв'!E23</f>
        <v>15299.172</v>
      </c>
      <c r="D14" s="66"/>
    </row>
    <row r="15" spans="1:5" ht="15.75" x14ac:dyDescent="0.25">
      <c r="A15" s="1"/>
      <c r="B15" s="7" t="s">
        <v>30</v>
      </c>
      <c r="C15" s="60">
        <f>'1кв'!E24+'2кв'!E24+'3кв'!E24+'4кв'!E24</f>
        <v>0</v>
      </c>
      <c r="D15" s="66"/>
      <c r="E15" s="69"/>
    </row>
    <row r="16" spans="1:5" ht="15.75" x14ac:dyDescent="0.25">
      <c r="A16" s="67"/>
      <c r="B16" s="70" t="s">
        <v>70</v>
      </c>
      <c r="C16" s="60">
        <v>0</v>
      </c>
      <c r="D16" s="66"/>
    </row>
    <row r="17" spans="1:5" ht="15.75" x14ac:dyDescent="0.25">
      <c r="A17" s="67"/>
      <c r="B17" s="71" t="s">
        <v>71</v>
      </c>
      <c r="C17" s="60">
        <f>SUM(C19:C19)</f>
        <v>0</v>
      </c>
      <c r="D17" s="66"/>
    </row>
    <row r="18" spans="1:5" ht="15.75" x14ac:dyDescent="0.25">
      <c r="A18" s="67"/>
      <c r="B18" s="71" t="s">
        <v>72</v>
      </c>
      <c r="C18" s="60"/>
      <c r="D18" s="66"/>
    </row>
    <row r="19" spans="1:5" ht="15.75" x14ac:dyDescent="0.25">
      <c r="A19" s="67"/>
      <c r="B19" s="71"/>
      <c r="C19" s="60"/>
      <c r="D19" s="66"/>
    </row>
    <row r="20" spans="1:5" ht="15.75" x14ac:dyDescent="0.25">
      <c r="A20" s="1"/>
      <c r="B20" s="72" t="s">
        <v>73</v>
      </c>
      <c r="C20" s="63">
        <f>SUM(C13:C17)</f>
        <v>70920.738000000012</v>
      </c>
      <c r="D20" s="66"/>
      <c r="E20" s="69"/>
    </row>
    <row r="21" spans="1:5" ht="15.75" x14ac:dyDescent="0.25">
      <c r="A21" s="1"/>
      <c r="B21" s="73" t="s">
        <v>74</v>
      </c>
      <c r="C21" s="63">
        <f>C6+C11-C20</f>
        <v>26993.311999999991</v>
      </c>
      <c r="D21" s="66"/>
    </row>
    <row r="22" spans="1:5" ht="15.75" x14ac:dyDescent="0.25">
      <c r="A22" s="1"/>
      <c r="B22" s="58"/>
      <c r="C22" s="58"/>
      <c r="D22" s="66"/>
    </row>
    <row r="23" spans="1:5" ht="15.75" x14ac:dyDescent="0.25">
      <c r="A23" s="1"/>
      <c r="B23" s="74" t="s">
        <v>75</v>
      </c>
      <c r="C23" s="74"/>
      <c r="D23" s="66"/>
    </row>
    <row r="24" spans="1:5" ht="15.75" x14ac:dyDescent="0.25">
      <c r="A24" s="1"/>
      <c r="B24" s="74" t="s">
        <v>76</v>
      </c>
      <c r="C24" s="75">
        <v>7976.6</v>
      </c>
      <c r="D24" s="66"/>
    </row>
    <row r="25" spans="1:5" ht="15.75" x14ac:dyDescent="0.25">
      <c r="A25" s="1"/>
      <c r="B25" s="76" t="s">
        <v>77</v>
      </c>
      <c r="C25" s="77">
        <v>6995.25</v>
      </c>
      <c r="D25" s="66"/>
    </row>
    <row r="26" spans="1:5" ht="15.75" x14ac:dyDescent="0.25">
      <c r="A26" s="1"/>
      <c r="B26" s="74" t="s">
        <v>78</v>
      </c>
      <c r="C26" s="75">
        <f>C25-C24</f>
        <v>-981.35000000000036</v>
      </c>
      <c r="D26" s="66"/>
    </row>
    <row r="27" spans="1:5" ht="15.75" x14ac:dyDescent="0.25">
      <c r="A27" s="1"/>
      <c r="B27" s="58"/>
      <c r="C27" s="58"/>
      <c r="D27" s="66"/>
    </row>
    <row r="28" spans="1:5" ht="15.75" x14ac:dyDescent="0.25">
      <c r="A28" s="1"/>
      <c r="B28" s="58"/>
      <c r="C28" s="58"/>
      <c r="D28" s="66"/>
    </row>
    <row r="29" spans="1:5" ht="15.75" x14ac:dyDescent="0.25">
      <c r="A29" s="1"/>
      <c r="B29" s="58"/>
      <c r="C29" s="58"/>
      <c r="D29" s="66"/>
    </row>
    <row r="30" spans="1:5" ht="15.75" x14ac:dyDescent="0.25">
      <c r="A30" s="1"/>
      <c r="B30" s="58"/>
      <c r="C30" s="58"/>
      <c r="D30" s="66"/>
    </row>
    <row r="31" spans="1:5" ht="15.75" x14ac:dyDescent="0.25">
      <c r="A31" s="1" t="s">
        <v>79</v>
      </c>
      <c r="B31" s="58" t="s">
        <v>80</v>
      </c>
      <c r="C31" s="58"/>
      <c r="D31" s="66"/>
    </row>
    <row r="32" spans="1:5" ht="15.75" x14ac:dyDescent="0.25">
      <c r="A32" s="1"/>
      <c r="B32" s="58" t="s">
        <v>81</v>
      </c>
      <c r="C32" s="58"/>
      <c r="D32" s="66"/>
    </row>
    <row r="33" spans="1:4" ht="15.75" x14ac:dyDescent="0.25">
      <c r="A33" s="1"/>
      <c r="B33" s="58" t="s">
        <v>82</v>
      </c>
      <c r="C33" s="58"/>
      <c r="D33" s="66"/>
    </row>
    <row r="34" spans="1:4" ht="15.75" x14ac:dyDescent="0.25">
      <c r="A34" s="1"/>
      <c r="B34" s="58"/>
      <c r="C34" s="58"/>
      <c r="D34" s="66"/>
    </row>
    <row r="35" spans="1:4" ht="15.75" x14ac:dyDescent="0.25">
      <c r="A35" s="1"/>
      <c r="B35" s="58"/>
      <c r="C35" s="58"/>
      <c r="D35" s="66"/>
    </row>
    <row r="36" spans="1:4" ht="15.75" x14ac:dyDescent="0.25">
      <c r="A36" s="1"/>
      <c r="B36" s="58" t="s">
        <v>83</v>
      </c>
      <c r="C36" s="58"/>
      <c r="D36" s="66"/>
    </row>
    <row r="37" spans="1:4" ht="15.75" x14ac:dyDescent="0.25">
      <c r="A37" s="1"/>
      <c r="B37" s="58"/>
      <c r="C37" s="58"/>
      <c r="D37" s="66"/>
    </row>
    <row r="38" spans="1:4" ht="15.75" x14ac:dyDescent="0.25">
      <c r="A38" s="1"/>
      <c r="B38" s="58"/>
      <c r="C38" s="58"/>
      <c r="D38" s="66"/>
    </row>
    <row r="39" spans="1:4" ht="15.75" x14ac:dyDescent="0.25">
      <c r="A39" s="1"/>
      <c r="B39" s="58"/>
      <c r="C39" s="58"/>
      <c r="D39" s="66"/>
    </row>
    <row r="40" spans="1:4" ht="15.75" x14ac:dyDescent="0.25">
      <c r="A40" s="1"/>
      <c r="B40" s="58"/>
      <c r="C40" s="58"/>
      <c r="D40" s="66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2024-02-20T13:39:07Z</dcterms:modified>
</cp:coreProperties>
</file>